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-105" windowWidth="14250" windowHeight="12225" tabRatio="599"/>
  </bookViews>
  <sheets>
    <sheet name="Лист1" sheetId="40" r:id="rId1"/>
  </sheets>
  <calcPr calcId="145621"/>
</workbook>
</file>

<file path=xl/calcChain.xml><?xml version="1.0" encoding="utf-8"?>
<calcChain xmlns="http://schemas.openxmlformats.org/spreadsheetml/2006/main">
  <c r="Z29" i="40" l="1"/>
  <c r="N29" i="40"/>
  <c r="AA29" i="40" s="1"/>
  <c r="Z28" i="40"/>
  <c r="AA28" i="40" s="1"/>
  <c r="Z27" i="40"/>
  <c r="N27" i="40"/>
  <c r="Z26" i="40"/>
  <c r="N26" i="40"/>
  <c r="Z25" i="40"/>
  <c r="N25" i="40"/>
  <c r="AA25" i="40" s="1"/>
  <c r="Z24" i="40"/>
  <c r="N24" i="40"/>
  <c r="Z23" i="40"/>
  <c r="N23" i="40"/>
  <c r="Z22" i="40"/>
  <c r="N22" i="40"/>
  <c r="Z21" i="40"/>
  <c r="N21" i="40"/>
  <c r="Z19" i="40"/>
  <c r="N19" i="40"/>
  <c r="Z18" i="40"/>
  <c r="N18" i="40"/>
  <c r="Z17" i="40"/>
  <c r="N17" i="40"/>
  <c r="Z16" i="40"/>
  <c r="N16" i="40"/>
  <c r="Z15" i="40"/>
  <c r="N15" i="40"/>
  <c r="Z14" i="40"/>
  <c r="N14" i="40"/>
  <c r="Z13" i="40"/>
  <c r="N13" i="40"/>
  <c r="Z12" i="40"/>
  <c r="N12" i="40"/>
  <c r="Z11" i="40"/>
  <c r="N11" i="40"/>
  <c r="Z10" i="40"/>
  <c r="N10" i="40"/>
  <c r="Z9" i="40"/>
  <c r="N9" i="40"/>
  <c r="Z8" i="40"/>
  <c r="N8" i="40"/>
  <c r="AA26" i="40" l="1"/>
  <c r="AA11" i="40"/>
  <c r="AA15" i="40"/>
  <c r="AA17" i="40"/>
  <c r="AA10" i="40"/>
  <c r="AA19" i="40"/>
  <c r="AA24" i="40"/>
  <c r="AA8" i="40"/>
  <c r="AA16" i="40"/>
  <c r="AA14" i="40"/>
  <c r="AA18" i="40"/>
  <c r="AA12" i="40"/>
  <c r="AA27" i="40"/>
  <c r="AA13" i="40"/>
  <c r="AA9" i="40"/>
  <c r="AA21" i="40"/>
  <c r="AA22" i="40"/>
  <c r="AA23" i="40"/>
</calcChain>
</file>

<file path=xl/sharedStrings.xml><?xml version="1.0" encoding="utf-8"?>
<sst xmlns="http://schemas.openxmlformats.org/spreadsheetml/2006/main" count="76" uniqueCount="48">
  <si>
    <t>№ п/п</t>
  </si>
  <si>
    <t>Наименование хозяйства</t>
  </si>
  <si>
    <t>Пелядь</t>
  </si>
  <si>
    <t>Сиг</t>
  </si>
  <si>
    <t>Чир</t>
  </si>
  <si>
    <t>Ряпушка</t>
  </si>
  <si>
    <t>Щука</t>
  </si>
  <si>
    <t>Налим</t>
  </si>
  <si>
    <t>Тугун</t>
  </si>
  <si>
    <t xml:space="preserve"> место жительства</t>
  </si>
  <si>
    <t>Реки</t>
  </si>
  <si>
    <t xml:space="preserve">Озера </t>
  </si>
  <si>
    <t>Итого по  рекам</t>
  </si>
  <si>
    <t xml:space="preserve">Итого по озерам </t>
  </si>
  <si>
    <t>Гольцы</t>
  </si>
  <si>
    <t>Муксун</t>
  </si>
  <si>
    <t>Валек</t>
  </si>
  <si>
    <t>Бассейн реки  Пясина</t>
  </si>
  <si>
    <t>Хариус</t>
  </si>
  <si>
    <t>Шука</t>
  </si>
  <si>
    <t>Итого по бассейну реки Пясина</t>
  </si>
  <si>
    <t>Дудинка</t>
  </si>
  <si>
    <t>Тржебятовский Василий Васильевич</t>
  </si>
  <si>
    <t>Норильск</t>
  </si>
  <si>
    <t>Долматова Мария Николаевна (2013г.р.)</t>
  </si>
  <si>
    <t>Миллер Ева Евгеньевна (2014 г.р.)</t>
  </si>
  <si>
    <t>Миллер Тимофей Евгеньевич (2011 г.р.)</t>
  </si>
  <si>
    <t>Егорова Софья Александровна ( 2014 г.р.)</t>
  </si>
  <si>
    <t>СРО КМНС "Арылар" (Острова)</t>
  </si>
  <si>
    <t>Аксёнов Виктор Борисович</t>
  </si>
  <si>
    <t xml:space="preserve">Аксенов Александр Борисович (2018г.р.)  </t>
  </si>
  <si>
    <t xml:space="preserve">Аксенова Лейла Борисовна (2023 г.р.) </t>
  </si>
  <si>
    <t xml:space="preserve">Аксенова Дана Борисовна (2019 г.р.) </t>
  </si>
  <si>
    <t xml:space="preserve">Аксенов Богдан Борисович (2016 г.р.) </t>
  </si>
  <si>
    <t xml:space="preserve">Аксенов Василии Борисович (2021 г.р.) </t>
  </si>
  <si>
    <t>СРО КМНС "Ня танса" (Нганасанская семья)</t>
  </si>
  <si>
    <t xml:space="preserve"> Сорочинский Савелий Сергеевич (2023 г.р.) </t>
  </si>
  <si>
    <t>СРО КМНС "Катыгинский"</t>
  </si>
  <si>
    <t xml:space="preserve">СРО КМНС "Устугас" (Речной чир) </t>
  </si>
  <si>
    <t xml:space="preserve">СРО КМНС "Быхый-юрях" (Быстрая речка) </t>
  </si>
  <si>
    <t xml:space="preserve">СРО КМНС "Огортыяха" (Обрывистая речка) </t>
  </si>
  <si>
    <t xml:space="preserve">СРО КМНС "Кюн таксара" (Восход) </t>
  </si>
  <si>
    <t>СРО КМНС "Орон" (Олень)</t>
  </si>
  <si>
    <t xml:space="preserve">СРО КМНС "Кумак-Кытыл" (Песчаный берег) </t>
  </si>
  <si>
    <t>4</t>
  </si>
  <si>
    <t>ОБЩИНЫ:</t>
  </si>
  <si>
    <t>Предоставление водных биологических ресурсов в целях обеспечения традиционного образа жизни и осуществления традиционной хозяйственной деятельности коренных малочисленных народов Севера, проживающих на территории  Таймырского Долгано-Ненецкого муниципального района, на 2026 год</t>
  </si>
  <si>
    <t xml:space="preserve">Приложение 2 к постановлению Администрации муниципального района от 29.12.2025 № 1811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</si>
</sst>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0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3" fillId="0" borderId="0"/>
    <xf numFmtId="0" fontId="2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65">
    <xf numFmtId="0" fontId="0" fillId="0" borderId="0" xfId="0"/>
    <xf numFmtId="49" fontId="7" fillId="2" borderId="8" xfId="0" applyNumberFormat="1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left" vertical="center" wrapText="1"/>
    </xf>
    <xf numFmtId="0" fontId="6" fillId="2" borderId="27" xfId="0" applyFont="1" applyFill="1" applyBorder="1" applyAlignment="1">
      <alignment horizontal="center" vertical="center" wrapText="1"/>
    </xf>
    <xf numFmtId="164" fontId="6" fillId="2" borderId="18" xfId="0" applyNumberFormat="1" applyFont="1" applyFill="1" applyBorder="1" applyAlignment="1">
      <alignment horizontal="center" vertical="center"/>
    </xf>
    <xf numFmtId="164" fontId="6" fillId="2" borderId="21" xfId="0" applyNumberFormat="1" applyFont="1" applyFill="1" applyBorder="1" applyAlignment="1">
      <alignment horizontal="center" vertical="center"/>
    </xf>
    <xf numFmtId="164" fontId="6" fillId="2" borderId="23" xfId="0" applyNumberFormat="1" applyFont="1" applyFill="1" applyBorder="1" applyAlignment="1">
      <alignment horizontal="center" vertical="center"/>
    </xf>
    <xf numFmtId="164" fontId="7" fillId="2" borderId="18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4" fontId="6" fillId="2" borderId="9" xfId="0" applyNumberFormat="1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64" fontId="6" fillId="2" borderId="19" xfId="0" applyNumberFormat="1" applyFont="1" applyFill="1" applyBorder="1" applyAlignment="1">
      <alignment horizontal="center" vertical="center"/>
    </xf>
    <xf numFmtId="164" fontId="6" fillId="2" borderId="8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right" vertical="center" wrapText="1"/>
    </xf>
    <xf numFmtId="164" fontId="6" fillId="2" borderId="24" xfId="0" applyNumberFormat="1" applyFont="1" applyFill="1" applyBorder="1" applyAlignment="1">
      <alignment horizontal="center" vertical="center"/>
    </xf>
    <xf numFmtId="164" fontId="7" fillId="2" borderId="11" xfId="0" applyNumberFormat="1" applyFont="1" applyFill="1" applyBorder="1" applyAlignment="1">
      <alignment horizontal="center" vertical="center"/>
    </xf>
    <xf numFmtId="49" fontId="7" fillId="2" borderId="22" xfId="0" applyNumberFormat="1" applyFont="1" applyFill="1" applyBorder="1" applyAlignment="1">
      <alignment horizontal="center" vertical="center"/>
    </xf>
    <xf numFmtId="49" fontId="7" fillId="2" borderId="20" xfId="0" applyNumberFormat="1" applyFont="1" applyFill="1" applyBorder="1" applyAlignment="1">
      <alignment horizontal="center" vertical="center"/>
    </xf>
    <xf numFmtId="0" fontId="8" fillId="0" borderId="0" xfId="0" applyFont="1"/>
    <xf numFmtId="0" fontId="6" fillId="2" borderId="2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left" vertical="center" wrapText="1"/>
    </xf>
    <xf numFmtId="0" fontId="6" fillId="2" borderId="24" xfId="0" applyFont="1" applyFill="1" applyBorder="1" applyAlignment="1">
      <alignment horizontal="center" vertical="center" wrapText="1"/>
    </xf>
    <xf numFmtId="164" fontId="6" fillId="2" borderId="12" xfId="0" applyNumberFormat="1" applyFont="1" applyFill="1" applyBorder="1" applyAlignment="1">
      <alignment horizontal="center" vertical="center"/>
    </xf>
    <xf numFmtId="164" fontId="6" fillId="2" borderId="10" xfId="0" applyNumberFormat="1" applyFont="1" applyFill="1" applyBorder="1" applyAlignment="1">
      <alignment horizontal="center" vertical="center"/>
    </xf>
    <xf numFmtId="164" fontId="7" fillId="2" borderId="12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9" fillId="2" borderId="17" xfId="0" applyFont="1" applyFill="1" applyBorder="1" applyAlignment="1">
      <alignment horizontal="center" vertical="center"/>
    </xf>
    <xf numFmtId="0" fontId="1" fillId="0" borderId="0" xfId="0" applyFont="1"/>
    <xf numFmtId="164" fontId="9" fillId="2" borderId="8" xfId="0" applyNumberFormat="1" applyFont="1" applyFill="1" applyBorder="1" applyAlignment="1">
      <alignment horizontal="center" vertical="center" textRotation="90"/>
    </xf>
    <xf numFmtId="0" fontId="9" fillId="2" borderId="8" xfId="0" applyFont="1" applyFill="1" applyBorder="1" applyAlignment="1">
      <alignment horizontal="center" vertical="center" textRotation="90"/>
    </xf>
    <xf numFmtId="0" fontId="9" fillId="2" borderId="22" xfId="0" applyFont="1" applyFill="1" applyBorder="1" applyAlignment="1">
      <alignment horizontal="center" vertical="center" textRotation="90"/>
    </xf>
    <xf numFmtId="0" fontId="9" fillId="2" borderId="26" xfId="0" applyFont="1" applyFill="1" applyBorder="1" applyAlignment="1">
      <alignment horizontal="center" vertical="center" textRotation="90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textRotation="90"/>
    </xf>
    <xf numFmtId="0" fontId="9" fillId="2" borderId="1" xfId="0" applyFont="1" applyFill="1" applyBorder="1" applyAlignment="1">
      <alignment horizontal="center" vertical="center" textRotation="90"/>
    </xf>
    <xf numFmtId="0" fontId="9" fillId="2" borderId="12" xfId="0" applyFont="1" applyFill="1" applyBorder="1" applyAlignment="1">
      <alignment horizontal="center" vertical="center" textRotation="90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 textRotation="90" wrapText="1"/>
    </xf>
    <xf numFmtId="0" fontId="9" fillId="2" borderId="12" xfId="0" applyFont="1" applyFill="1" applyBorder="1" applyAlignment="1">
      <alignment horizontal="center" vertical="center" textRotation="90" wrapText="1"/>
    </xf>
    <xf numFmtId="0" fontId="9" fillId="2" borderId="4" xfId="0" applyFont="1" applyFill="1" applyBorder="1" applyAlignment="1">
      <alignment horizontal="center" vertical="center" textRotation="90" wrapText="1"/>
    </xf>
    <xf numFmtId="0" fontId="9" fillId="2" borderId="26" xfId="0" applyFont="1" applyFill="1" applyBorder="1" applyAlignment="1">
      <alignment horizontal="center" vertical="center" textRotation="90" wrapText="1"/>
    </xf>
    <xf numFmtId="0" fontId="9" fillId="2" borderId="4" xfId="0" applyFont="1" applyFill="1" applyBorder="1" applyAlignment="1">
      <alignment horizontal="center" vertical="center" textRotation="90" wrapText="1" readingOrder="2"/>
    </xf>
    <xf numFmtId="0" fontId="9" fillId="2" borderId="26" xfId="0" applyFont="1" applyFill="1" applyBorder="1" applyAlignment="1">
      <alignment horizontal="center" vertical="center" textRotation="90" wrapText="1" readingOrder="2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Процентный 2" xfId="5"/>
    <cellStyle name="Процентный 3" xfId="6"/>
    <cellStyle name="Процентный 4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0"/>
  <sheetViews>
    <sheetView tabSelected="1" workbookViewId="0">
      <selection activeCell="R1" sqref="R1:AA1"/>
    </sheetView>
  </sheetViews>
  <sheetFormatPr defaultRowHeight="12.75" x14ac:dyDescent="0.2"/>
  <cols>
    <col min="1" max="1" width="3.7109375" bestFit="1" customWidth="1"/>
    <col min="2" max="2" width="21.7109375" customWidth="1"/>
    <col min="4" max="5" width="6.42578125" customWidth="1"/>
    <col min="6" max="6" width="6.7109375" customWidth="1"/>
    <col min="7" max="7" width="6.5703125" customWidth="1"/>
    <col min="8" max="8" width="6.85546875" customWidth="1"/>
    <col min="9" max="9" width="6.5703125" customWidth="1"/>
    <col min="10" max="10" width="5.85546875" customWidth="1"/>
    <col min="11" max="11" width="6.7109375" customWidth="1"/>
    <col min="12" max="12" width="6.140625" customWidth="1"/>
    <col min="13" max="13" width="6.5703125" customWidth="1"/>
    <col min="14" max="14" width="7.42578125" customWidth="1"/>
    <col min="15" max="15" width="5.85546875" customWidth="1"/>
    <col min="16" max="16" width="6.7109375" customWidth="1"/>
    <col min="17" max="17" width="5.7109375" customWidth="1"/>
    <col min="18" max="18" width="5.85546875" customWidth="1"/>
    <col min="19" max="19" width="5.7109375" customWidth="1"/>
    <col min="20" max="20" width="5.85546875" customWidth="1"/>
    <col min="21" max="21" width="6" customWidth="1"/>
    <col min="22" max="22" width="7" customWidth="1"/>
    <col min="23" max="23" width="6" customWidth="1"/>
    <col min="24" max="24" width="5.7109375" customWidth="1"/>
    <col min="25" max="25" width="6.140625" customWidth="1"/>
    <col min="26" max="26" width="7.85546875" customWidth="1"/>
    <col min="27" max="27" width="7.42578125" customWidth="1"/>
  </cols>
  <sheetData>
    <row r="1" spans="1:27" ht="48" customHeight="1" x14ac:dyDescent="0.2">
      <c r="R1" s="39" t="s">
        <v>47</v>
      </c>
      <c r="S1" s="40"/>
      <c r="T1" s="40"/>
      <c r="U1" s="40"/>
      <c r="V1" s="40"/>
      <c r="W1" s="40"/>
      <c r="X1" s="40"/>
      <c r="Y1" s="40"/>
      <c r="Z1" s="40"/>
      <c r="AA1" s="40"/>
    </row>
    <row r="2" spans="1:27" ht="27.75" customHeight="1" x14ac:dyDescent="0.2">
      <c r="A2" s="41" t="s">
        <v>46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</row>
    <row r="3" spans="1:27" ht="55.5" customHeight="1" thickBot="1" x14ac:dyDescent="0.25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</row>
    <row r="4" spans="1:27" s="34" customFormat="1" ht="19.5" customHeight="1" thickBot="1" x14ac:dyDescent="0.25">
      <c r="A4" s="44" t="s">
        <v>0</v>
      </c>
      <c r="B4" s="47" t="s">
        <v>1</v>
      </c>
      <c r="C4" s="50" t="s">
        <v>9</v>
      </c>
      <c r="D4" s="53" t="s">
        <v>17</v>
      </c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5"/>
      <c r="AA4" s="33"/>
    </row>
    <row r="5" spans="1:27" s="34" customFormat="1" ht="19.5" customHeight="1" thickBot="1" x14ac:dyDescent="0.25">
      <c r="A5" s="45"/>
      <c r="B5" s="48"/>
      <c r="C5" s="51"/>
      <c r="D5" s="56" t="s">
        <v>10</v>
      </c>
      <c r="E5" s="57"/>
      <c r="F5" s="57"/>
      <c r="G5" s="57"/>
      <c r="H5" s="57"/>
      <c r="I5" s="57"/>
      <c r="J5" s="57"/>
      <c r="K5" s="57"/>
      <c r="L5" s="57"/>
      <c r="M5" s="58"/>
      <c r="N5" s="59" t="s">
        <v>12</v>
      </c>
      <c r="O5" s="53" t="s">
        <v>11</v>
      </c>
      <c r="P5" s="54"/>
      <c r="Q5" s="54"/>
      <c r="R5" s="54"/>
      <c r="S5" s="54"/>
      <c r="T5" s="54"/>
      <c r="U5" s="54"/>
      <c r="V5" s="54"/>
      <c r="W5" s="54"/>
      <c r="X5" s="54"/>
      <c r="Y5" s="55"/>
      <c r="Z5" s="61" t="s">
        <v>13</v>
      </c>
      <c r="AA5" s="63" t="s">
        <v>20</v>
      </c>
    </row>
    <row r="6" spans="1:27" s="34" customFormat="1" ht="67.5" customHeight="1" thickBot="1" x14ac:dyDescent="0.25">
      <c r="A6" s="46"/>
      <c r="B6" s="49"/>
      <c r="C6" s="52"/>
      <c r="D6" s="35" t="s">
        <v>2</v>
      </c>
      <c r="E6" s="36" t="s">
        <v>15</v>
      </c>
      <c r="F6" s="36" t="s">
        <v>3</v>
      </c>
      <c r="G6" s="36" t="s">
        <v>4</v>
      </c>
      <c r="H6" s="36" t="s">
        <v>16</v>
      </c>
      <c r="I6" s="35" t="s">
        <v>14</v>
      </c>
      <c r="J6" s="36" t="s">
        <v>5</v>
      </c>
      <c r="K6" s="36" t="s">
        <v>6</v>
      </c>
      <c r="L6" s="36" t="s">
        <v>7</v>
      </c>
      <c r="M6" s="37" t="s">
        <v>18</v>
      </c>
      <c r="N6" s="60"/>
      <c r="O6" s="38" t="s">
        <v>2</v>
      </c>
      <c r="P6" s="37" t="s">
        <v>15</v>
      </c>
      <c r="Q6" s="36" t="s">
        <v>3</v>
      </c>
      <c r="R6" s="36" t="s">
        <v>4</v>
      </c>
      <c r="S6" s="37" t="s">
        <v>8</v>
      </c>
      <c r="T6" s="36" t="s">
        <v>16</v>
      </c>
      <c r="U6" s="36" t="s">
        <v>14</v>
      </c>
      <c r="V6" s="36" t="s">
        <v>5</v>
      </c>
      <c r="W6" s="36" t="s">
        <v>19</v>
      </c>
      <c r="X6" s="36" t="s">
        <v>7</v>
      </c>
      <c r="Y6" s="36" t="s">
        <v>18</v>
      </c>
      <c r="Z6" s="62"/>
      <c r="AA6" s="64"/>
    </row>
    <row r="7" spans="1:27" s="25" customFormat="1" ht="16.5" customHeight="1" thickBot="1" x14ac:dyDescent="0.25">
      <c r="A7" s="23">
        <v>1</v>
      </c>
      <c r="B7" s="23">
        <v>2</v>
      </c>
      <c r="C7" s="23">
        <v>3</v>
      </c>
      <c r="D7" s="1" t="s">
        <v>44</v>
      </c>
      <c r="E7" s="24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  <c r="K7" s="1">
        <v>11</v>
      </c>
      <c r="L7" s="1">
        <v>12</v>
      </c>
      <c r="M7" s="23">
        <v>13</v>
      </c>
      <c r="N7" s="1">
        <v>14</v>
      </c>
      <c r="O7" s="1">
        <v>15</v>
      </c>
      <c r="P7" s="23">
        <v>16</v>
      </c>
      <c r="Q7" s="1">
        <v>17</v>
      </c>
      <c r="R7" s="1">
        <v>18</v>
      </c>
      <c r="S7" s="23">
        <v>19</v>
      </c>
      <c r="T7" s="1">
        <v>20</v>
      </c>
      <c r="U7" s="1">
        <v>21</v>
      </c>
      <c r="V7" s="1">
        <v>22</v>
      </c>
      <c r="W7" s="1">
        <v>23</v>
      </c>
      <c r="X7" s="1">
        <v>24</v>
      </c>
      <c r="Y7" s="1">
        <v>25</v>
      </c>
      <c r="Z7" s="1">
        <v>26</v>
      </c>
      <c r="AA7" s="1">
        <v>27</v>
      </c>
    </row>
    <row r="8" spans="1:27" ht="25.5" x14ac:dyDescent="0.2">
      <c r="A8" s="2">
        <v>1</v>
      </c>
      <c r="B8" s="3" t="s">
        <v>22</v>
      </c>
      <c r="C8" s="4" t="s">
        <v>23</v>
      </c>
      <c r="D8" s="5"/>
      <c r="E8" s="6">
        <v>0.01</v>
      </c>
      <c r="F8" s="5">
        <v>1.4999999999999999E-2</v>
      </c>
      <c r="G8" s="5">
        <v>0.01</v>
      </c>
      <c r="H8" s="5"/>
      <c r="I8" s="5">
        <v>5.0000000000000001E-3</v>
      </c>
      <c r="J8" s="5"/>
      <c r="K8" s="5"/>
      <c r="L8" s="5">
        <v>0.15</v>
      </c>
      <c r="M8" s="7">
        <v>2.5000000000000001E-2</v>
      </c>
      <c r="N8" s="8">
        <f t="shared" ref="N8:N19" si="0">SUM(M8+L8+K8+J8+I8+H8+G8+F8+E8+D8)</f>
        <v>0.21500000000000002</v>
      </c>
      <c r="O8" s="5"/>
      <c r="P8" s="7">
        <v>0.01</v>
      </c>
      <c r="Q8" s="5">
        <v>1.4999999999999999E-2</v>
      </c>
      <c r="R8" s="5">
        <v>0.01</v>
      </c>
      <c r="S8" s="7"/>
      <c r="T8" s="5"/>
      <c r="U8" s="5">
        <v>5.0000000000000001E-3</v>
      </c>
      <c r="V8" s="5"/>
      <c r="W8" s="5"/>
      <c r="X8" s="5">
        <v>0.15</v>
      </c>
      <c r="Y8" s="5">
        <v>2.5000000000000001E-2</v>
      </c>
      <c r="Z8" s="8">
        <f t="shared" ref="Z8:Z19" si="1">SUM(Y8+X8+W8+V8+U8+T8+S8+R8+Q8+P8+O8)</f>
        <v>0.21500000000000002</v>
      </c>
      <c r="AA8" s="22">
        <f t="shared" ref="AA8:AA19" si="2">SUM(Z8+N8)</f>
        <v>0.43000000000000005</v>
      </c>
    </row>
    <row r="9" spans="1:27" ht="25.5" x14ac:dyDescent="0.2">
      <c r="A9" s="9">
        <v>2</v>
      </c>
      <c r="B9" s="10" t="s">
        <v>24</v>
      </c>
      <c r="C9" s="11" t="s">
        <v>21</v>
      </c>
      <c r="D9" s="12">
        <v>0.01</v>
      </c>
      <c r="E9" s="13">
        <v>0.01</v>
      </c>
      <c r="F9" s="12">
        <v>1.4999999999999999E-2</v>
      </c>
      <c r="G9" s="12">
        <v>0.01</v>
      </c>
      <c r="H9" s="12"/>
      <c r="I9" s="12"/>
      <c r="J9" s="12">
        <v>2.5000000000000001E-2</v>
      </c>
      <c r="K9" s="12">
        <v>0.15</v>
      </c>
      <c r="L9" s="12">
        <v>0.15</v>
      </c>
      <c r="M9" s="14">
        <v>2.5000000000000001E-2</v>
      </c>
      <c r="N9" s="15">
        <f t="shared" si="0"/>
        <v>0.39500000000000002</v>
      </c>
      <c r="O9" s="12">
        <v>0.01</v>
      </c>
      <c r="P9" s="14">
        <v>0.01</v>
      </c>
      <c r="Q9" s="12">
        <v>1.4999999999999999E-2</v>
      </c>
      <c r="R9" s="12">
        <v>0.01</v>
      </c>
      <c r="S9" s="14"/>
      <c r="T9" s="12"/>
      <c r="U9" s="12"/>
      <c r="V9" s="12">
        <v>2.5000000000000001E-2</v>
      </c>
      <c r="W9" s="12">
        <v>0.15</v>
      </c>
      <c r="X9" s="12">
        <v>0.15</v>
      </c>
      <c r="Y9" s="12">
        <v>2.5000000000000001E-2</v>
      </c>
      <c r="Z9" s="15">
        <f t="shared" si="1"/>
        <v>0.39500000000000002</v>
      </c>
      <c r="AA9" s="15">
        <f t="shared" si="2"/>
        <v>0.79</v>
      </c>
    </row>
    <row r="10" spans="1:27" ht="25.5" x14ac:dyDescent="0.2">
      <c r="A10" s="16">
        <v>3</v>
      </c>
      <c r="B10" s="10" t="s">
        <v>25</v>
      </c>
      <c r="C10" s="11" t="s">
        <v>21</v>
      </c>
      <c r="D10" s="12">
        <v>0.01</v>
      </c>
      <c r="E10" s="13">
        <v>0.01</v>
      </c>
      <c r="F10" s="12">
        <v>1.4999999999999999E-2</v>
      </c>
      <c r="G10" s="12">
        <v>0.01</v>
      </c>
      <c r="H10" s="12"/>
      <c r="I10" s="12"/>
      <c r="J10" s="12">
        <v>2.5000000000000001E-2</v>
      </c>
      <c r="K10" s="12">
        <v>0.15</v>
      </c>
      <c r="L10" s="12">
        <v>0.15</v>
      </c>
      <c r="M10" s="14">
        <v>2.5000000000000001E-2</v>
      </c>
      <c r="N10" s="15">
        <f t="shared" si="0"/>
        <v>0.39500000000000002</v>
      </c>
      <c r="O10" s="12">
        <v>0.01</v>
      </c>
      <c r="P10" s="14">
        <v>0.01</v>
      </c>
      <c r="Q10" s="12">
        <v>1.4999999999999999E-2</v>
      </c>
      <c r="R10" s="12">
        <v>0.01</v>
      </c>
      <c r="S10" s="14"/>
      <c r="T10" s="12"/>
      <c r="U10" s="12"/>
      <c r="V10" s="12">
        <v>2.5000000000000001E-2</v>
      </c>
      <c r="W10" s="12">
        <v>0.15</v>
      </c>
      <c r="X10" s="12">
        <v>0.15</v>
      </c>
      <c r="Y10" s="12">
        <v>2.5000000000000001E-2</v>
      </c>
      <c r="Z10" s="15">
        <f t="shared" si="1"/>
        <v>0.39500000000000002</v>
      </c>
      <c r="AA10" s="15">
        <f t="shared" si="2"/>
        <v>0.79</v>
      </c>
    </row>
    <row r="11" spans="1:27" ht="26.25" thickBot="1" x14ac:dyDescent="0.25">
      <c r="A11" s="16">
        <v>4</v>
      </c>
      <c r="B11" s="10" t="s">
        <v>26</v>
      </c>
      <c r="C11" s="11" t="s">
        <v>21</v>
      </c>
      <c r="D11" s="12">
        <v>0.01</v>
      </c>
      <c r="E11" s="13">
        <v>0.01</v>
      </c>
      <c r="F11" s="12">
        <v>1.4999999999999999E-2</v>
      </c>
      <c r="G11" s="12">
        <v>0.01</v>
      </c>
      <c r="H11" s="12"/>
      <c r="I11" s="12"/>
      <c r="J11" s="12">
        <v>2.5000000000000001E-2</v>
      </c>
      <c r="K11" s="12">
        <v>0.15</v>
      </c>
      <c r="L11" s="12">
        <v>0.15</v>
      </c>
      <c r="M11" s="14">
        <v>2.5000000000000001E-2</v>
      </c>
      <c r="N11" s="15">
        <f t="shared" si="0"/>
        <v>0.39500000000000002</v>
      </c>
      <c r="O11" s="12">
        <v>0.01</v>
      </c>
      <c r="P11" s="14">
        <v>0.01</v>
      </c>
      <c r="Q11" s="12">
        <v>1.4999999999999999E-2</v>
      </c>
      <c r="R11" s="12">
        <v>0.01</v>
      </c>
      <c r="S11" s="14"/>
      <c r="T11" s="12"/>
      <c r="U11" s="12"/>
      <c r="V11" s="17">
        <v>2.5000000000000001E-2</v>
      </c>
      <c r="W11" s="12">
        <v>0.15</v>
      </c>
      <c r="X11" s="12">
        <v>0.15</v>
      </c>
      <c r="Y11" s="12">
        <v>2.5000000000000001E-2</v>
      </c>
      <c r="Z11" s="15">
        <f t="shared" si="1"/>
        <v>0.39500000000000002</v>
      </c>
      <c r="AA11" s="15">
        <f t="shared" si="2"/>
        <v>0.79</v>
      </c>
    </row>
    <row r="12" spans="1:27" ht="30" customHeight="1" thickBot="1" x14ac:dyDescent="0.25">
      <c r="A12" s="16">
        <v>5</v>
      </c>
      <c r="B12" s="10" t="s">
        <v>27</v>
      </c>
      <c r="C12" s="11" t="s">
        <v>21</v>
      </c>
      <c r="D12" s="12">
        <v>0.01</v>
      </c>
      <c r="E12" s="13">
        <v>0.01</v>
      </c>
      <c r="F12" s="12">
        <v>1.4999999999999999E-2</v>
      </c>
      <c r="G12" s="12">
        <v>0.01</v>
      </c>
      <c r="H12" s="12"/>
      <c r="I12" s="12"/>
      <c r="J12" s="12">
        <v>2.5000000000000001E-2</v>
      </c>
      <c r="K12" s="12">
        <v>0.15</v>
      </c>
      <c r="L12" s="12">
        <v>0.15</v>
      </c>
      <c r="M12" s="14">
        <v>2.5000000000000001E-2</v>
      </c>
      <c r="N12" s="15">
        <f t="shared" si="0"/>
        <v>0.39500000000000002</v>
      </c>
      <c r="O12" s="12">
        <v>0.01</v>
      </c>
      <c r="P12" s="14">
        <v>0.01</v>
      </c>
      <c r="Q12" s="12">
        <v>1.4999999999999999E-2</v>
      </c>
      <c r="R12" s="12">
        <v>0.01</v>
      </c>
      <c r="S12" s="14"/>
      <c r="T12" s="12"/>
      <c r="U12" s="12"/>
      <c r="V12" s="18">
        <v>2.5000000000000001E-2</v>
      </c>
      <c r="W12" s="12">
        <v>0.15</v>
      </c>
      <c r="X12" s="12">
        <v>0.15</v>
      </c>
      <c r="Y12" s="12">
        <v>2.5000000000000001E-2</v>
      </c>
      <c r="Z12" s="15">
        <f t="shared" si="1"/>
        <v>0.39500000000000002</v>
      </c>
      <c r="AA12" s="15">
        <f t="shared" si="2"/>
        <v>0.79</v>
      </c>
    </row>
    <row r="13" spans="1:27" ht="25.5" x14ac:dyDescent="0.2">
      <c r="A13" s="9">
        <v>6</v>
      </c>
      <c r="B13" s="10" t="s">
        <v>29</v>
      </c>
      <c r="C13" s="11" t="s">
        <v>21</v>
      </c>
      <c r="D13" s="12">
        <v>0.01</v>
      </c>
      <c r="E13" s="13">
        <v>0.01</v>
      </c>
      <c r="F13" s="12">
        <v>1.4999999999999999E-2</v>
      </c>
      <c r="G13" s="12">
        <v>0.01</v>
      </c>
      <c r="H13" s="12">
        <v>2.5000000000000001E-3</v>
      </c>
      <c r="I13" s="12">
        <v>5.0000000000000001E-3</v>
      </c>
      <c r="J13" s="12"/>
      <c r="K13" s="12">
        <v>0.15</v>
      </c>
      <c r="L13" s="12">
        <v>0.15</v>
      </c>
      <c r="M13" s="14"/>
      <c r="N13" s="15">
        <f t="shared" si="0"/>
        <v>0.35250000000000004</v>
      </c>
      <c r="O13" s="12">
        <v>0.01</v>
      </c>
      <c r="P13" s="14">
        <v>0.01</v>
      </c>
      <c r="Q13" s="12">
        <v>1.4999999999999999E-2</v>
      </c>
      <c r="R13" s="12">
        <v>0.01</v>
      </c>
      <c r="S13" s="14"/>
      <c r="T13" s="12">
        <v>2.5000000000000001E-3</v>
      </c>
      <c r="U13" s="12">
        <v>5.0000000000000001E-3</v>
      </c>
      <c r="V13" s="5"/>
      <c r="W13" s="12">
        <v>0.15</v>
      </c>
      <c r="X13" s="12">
        <v>0.15</v>
      </c>
      <c r="Y13" s="12"/>
      <c r="Z13" s="15">
        <f t="shared" si="1"/>
        <v>0.35250000000000004</v>
      </c>
      <c r="AA13" s="15">
        <f t="shared" si="2"/>
        <v>0.70500000000000007</v>
      </c>
    </row>
    <row r="14" spans="1:27" ht="25.5" x14ac:dyDescent="0.2">
      <c r="A14" s="9">
        <v>7</v>
      </c>
      <c r="B14" s="19" t="s">
        <v>30</v>
      </c>
      <c r="C14" s="11" t="s">
        <v>21</v>
      </c>
      <c r="D14" s="12"/>
      <c r="E14" s="13"/>
      <c r="F14" s="12"/>
      <c r="G14" s="12"/>
      <c r="H14" s="12">
        <v>5.0000000000000001E-3</v>
      </c>
      <c r="I14" s="12"/>
      <c r="J14" s="12"/>
      <c r="K14" s="12"/>
      <c r="L14" s="12"/>
      <c r="M14" s="14"/>
      <c r="N14" s="15">
        <f t="shared" si="0"/>
        <v>5.0000000000000001E-3</v>
      </c>
      <c r="O14" s="12"/>
      <c r="P14" s="14"/>
      <c r="Q14" s="12"/>
      <c r="R14" s="12"/>
      <c r="S14" s="14"/>
      <c r="T14" s="12"/>
      <c r="U14" s="12">
        <v>0.01</v>
      </c>
      <c r="V14" s="12"/>
      <c r="W14" s="12"/>
      <c r="X14" s="12"/>
      <c r="Y14" s="12"/>
      <c r="Z14" s="15">
        <f t="shared" si="1"/>
        <v>0.01</v>
      </c>
      <c r="AA14" s="15">
        <f t="shared" si="2"/>
        <v>1.4999999999999999E-2</v>
      </c>
    </row>
    <row r="15" spans="1:27" ht="25.5" x14ac:dyDescent="0.2">
      <c r="A15" s="9">
        <v>8</v>
      </c>
      <c r="B15" s="19" t="s">
        <v>31</v>
      </c>
      <c r="C15" s="11" t="s">
        <v>21</v>
      </c>
      <c r="D15" s="12"/>
      <c r="E15" s="13"/>
      <c r="F15" s="12"/>
      <c r="G15" s="12"/>
      <c r="H15" s="12">
        <v>5.0000000000000001E-3</v>
      </c>
      <c r="I15" s="12"/>
      <c r="J15" s="12"/>
      <c r="K15" s="12"/>
      <c r="L15" s="12"/>
      <c r="M15" s="14"/>
      <c r="N15" s="15">
        <f t="shared" si="0"/>
        <v>5.0000000000000001E-3</v>
      </c>
      <c r="O15" s="12"/>
      <c r="P15" s="14"/>
      <c r="Q15" s="12"/>
      <c r="R15" s="12"/>
      <c r="S15" s="14"/>
      <c r="T15" s="12"/>
      <c r="U15" s="12">
        <v>0.01</v>
      </c>
      <c r="V15" s="12"/>
      <c r="W15" s="12"/>
      <c r="X15" s="12"/>
      <c r="Y15" s="12"/>
      <c r="Z15" s="15">
        <f t="shared" si="1"/>
        <v>0.01</v>
      </c>
      <c r="AA15" s="15">
        <f t="shared" si="2"/>
        <v>1.4999999999999999E-2</v>
      </c>
    </row>
    <row r="16" spans="1:27" ht="25.5" x14ac:dyDescent="0.2">
      <c r="A16" s="9">
        <v>9</v>
      </c>
      <c r="B16" s="19" t="s">
        <v>32</v>
      </c>
      <c r="C16" s="11" t="s">
        <v>21</v>
      </c>
      <c r="D16" s="12"/>
      <c r="E16" s="13"/>
      <c r="F16" s="12"/>
      <c r="G16" s="12"/>
      <c r="H16" s="12">
        <v>5.0000000000000001E-3</v>
      </c>
      <c r="I16" s="12"/>
      <c r="J16" s="12"/>
      <c r="K16" s="12"/>
      <c r="L16" s="12"/>
      <c r="M16" s="14"/>
      <c r="N16" s="15">
        <f t="shared" si="0"/>
        <v>5.0000000000000001E-3</v>
      </c>
      <c r="O16" s="12"/>
      <c r="P16" s="14"/>
      <c r="Q16" s="12"/>
      <c r="R16" s="12"/>
      <c r="S16" s="14"/>
      <c r="T16" s="12"/>
      <c r="U16" s="12">
        <v>0.01</v>
      </c>
      <c r="V16" s="12"/>
      <c r="W16" s="12"/>
      <c r="X16" s="12"/>
      <c r="Y16" s="12"/>
      <c r="Z16" s="15">
        <f t="shared" si="1"/>
        <v>0.01</v>
      </c>
      <c r="AA16" s="15">
        <f t="shared" si="2"/>
        <v>1.4999999999999999E-2</v>
      </c>
    </row>
    <row r="17" spans="1:27" ht="25.5" x14ac:dyDescent="0.2">
      <c r="A17" s="9">
        <v>10</v>
      </c>
      <c r="B17" s="19" t="s">
        <v>33</v>
      </c>
      <c r="C17" s="11" t="s">
        <v>21</v>
      </c>
      <c r="D17" s="12"/>
      <c r="E17" s="13"/>
      <c r="F17" s="12"/>
      <c r="G17" s="12"/>
      <c r="H17" s="12">
        <v>5.0000000000000001E-3</v>
      </c>
      <c r="I17" s="12"/>
      <c r="J17" s="12"/>
      <c r="K17" s="12"/>
      <c r="L17" s="12"/>
      <c r="M17" s="14"/>
      <c r="N17" s="15">
        <f t="shared" si="0"/>
        <v>5.0000000000000001E-3</v>
      </c>
      <c r="O17" s="12"/>
      <c r="P17" s="14"/>
      <c r="Q17" s="12"/>
      <c r="R17" s="12"/>
      <c r="S17" s="14"/>
      <c r="T17" s="12"/>
      <c r="U17" s="12">
        <v>0.01</v>
      </c>
      <c r="V17" s="12"/>
      <c r="W17" s="12"/>
      <c r="X17" s="12"/>
      <c r="Y17" s="12"/>
      <c r="Z17" s="15">
        <f t="shared" si="1"/>
        <v>0.01</v>
      </c>
      <c r="AA17" s="15">
        <f t="shared" si="2"/>
        <v>1.4999999999999999E-2</v>
      </c>
    </row>
    <row r="18" spans="1:27" ht="25.5" x14ac:dyDescent="0.2">
      <c r="A18" s="9">
        <v>11</v>
      </c>
      <c r="B18" s="19" t="s">
        <v>34</v>
      </c>
      <c r="C18" s="11" t="s">
        <v>21</v>
      </c>
      <c r="D18" s="12"/>
      <c r="E18" s="13"/>
      <c r="F18" s="12"/>
      <c r="G18" s="12"/>
      <c r="H18" s="12">
        <v>5.0000000000000001E-3</v>
      </c>
      <c r="I18" s="12"/>
      <c r="J18" s="12"/>
      <c r="K18" s="12"/>
      <c r="L18" s="12"/>
      <c r="M18" s="14"/>
      <c r="N18" s="15">
        <f t="shared" si="0"/>
        <v>5.0000000000000001E-3</v>
      </c>
      <c r="O18" s="12"/>
      <c r="P18" s="14"/>
      <c r="Q18" s="12"/>
      <c r="R18" s="12"/>
      <c r="S18" s="14"/>
      <c r="T18" s="12"/>
      <c r="U18" s="12">
        <v>0.01</v>
      </c>
      <c r="V18" s="12"/>
      <c r="W18" s="12"/>
      <c r="X18" s="12"/>
      <c r="Y18" s="12"/>
      <c r="Z18" s="15">
        <f t="shared" si="1"/>
        <v>0.01</v>
      </c>
      <c r="AA18" s="15">
        <f t="shared" si="2"/>
        <v>1.4999999999999999E-2</v>
      </c>
    </row>
    <row r="19" spans="1:27" ht="25.5" x14ac:dyDescent="0.2">
      <c r="A19" s="9">
        <v>12</v>
      </c>
      <c r="B19" s="10" t="s">
        <v>36</v>
      </c>
      <c r="C19" s="11" t="s">
        <v>21</v>
      </c>
      <c r="D19" s="12"/>
      <c r="E19" s="13"/>
      <c r="F19" s="12"/>
      <c r="G19" s="12"/>
      <c r="H19" s="12">
        <v>5.0000000000000001E-3</v>
      </c>
      <c r="I19" s="12"/>
      <c r="J19" s="12"/>
      <c r="K19" s="12"/>
      <c r="L19" s="12"/>
      <c r="M19" s="14"/>
      <c r="N19" s="15">
        <f t="shared" si="0"/>
        <v>5.0000000000000001E-3</v>
      </c>
      <c r="O19" s="12"/>
      <c r="P19" s="14"/>
      <c r="Q19" s="12"/>
      <c r="R19" s="12"/>
      <c r="S19" s="14"/>
      <c r="T19" s="12"/>
      <c r="U19" s="12">
        <v>0.01</v>
      </c>
      <c r="V19" s="12"/>
      <c r="W19" s="12"/>
      <c r="X19" s="12"/>
      <c r="Y19" s="12"/>
      <c r="Z19" s="15">
        <f t="shared" si="1"/>
        <v>0.01</v>
      </c>
      <c r="AA19" s="15">
        <f t="shared" si="2"/>
        <v>1.4999999999999999E-2</v>
      </c>
    </row>
    <row r="20" spans="1:27" x14ac:dyDescent="0.2">
      <c r="A20" s="9"/>
      <c r="B20" s="20" t="s">
        <v>45</v>
      </c>
      <c r="C20" s="11"/>
      <c r="D20" s="12"/>
      <c r="E20" s="13"/>
      <c r="F20" s="12"/>
      <c r="G20" s="12"/>
      <c r="H20" s="12"/>
      <c r="I20" s="12"/>
      <c r="J20" s="12"/>
      <c r="K20" s="12"/>
      <c r="L20" s="12"/>
      <c r="M20" s="14"/>
      <c r="N20" s="15"/>
      <c r="O20" s="12"/>
      <c r="P20" s="14"/>
      <c r="Q20" s="12"/>
      <c r="R20" s="12"/>
      <c r="S20" s="14"/>
      <c r="T20" s="12"/>
      <c r="U20" s="12"/>
      <c r="V20" s="12"/>
      <c r="W20" s="12"/>
      <c r="X20" s="12"/>
      <c r="Y20" s="12"/>
      <c r="Z20" s="15"/>
      <c r="AA20" s="15"/>
    </row>
    <row r="21" spans="1:27" ht="25.5" x14ac:dyDescent="0.2">
      <c r="A21" s="9">
        <v>13</v>
      </c>
      <c r="B21" s="10" t="s">
        <v>37</v>
      </c>
      <c r="C21" s="11" t="s">
        <v>21</v>
      </c>
      <c r="D21" s="12">
        <v>0.02</v>
      </c>
      <c r="E21" s="13">
        <v>0.04</v>
      </c>
      <c r="F21" s="12">
        <v>0.03</v>
      </c>
      <c r="G21" s="12">
        <v>0.02</v>
      </c>
      <c r="H21" s="12">
        <v>7.0000000000000001E-3</v>
      </c>
      <c r="I21" s="12">
        <v>0.01</v>
      </c>
      <c r="J21" s="12">
        <v>0.05</v>
      </c>
      <c r="K21" s="12">
        <v>0.3</v>
      </c>
      <c r="L21" s="12">
        <v>0.3</v>
      </c>
      <c r="M21" s="14">
        <v>0.05</v>
      </c>
      <c r="N21" s="15">
        <f t="shared" ref="N21:N27" si="3">SUM(M21+L21+K21+J21+I21+H21+G21+F21+E21+D21)</f>
        <v>0.82700000000000007</v>
      </c>
      <c r="O21" s="12">
        <v>0.02</v>
      </c>
      <c r="P21" s="14">
        <v>0.04</v>
      </c>
      <c r="Q21" s="12">
        <v>0.03</v>
      </c>
      <c r="R21" s="12">
        <v>0.02</v>
      </c>
      <c r="S21" s="14">
        <v>0.02</v>
      </c>
      <c r="T21" s="12">
        <v>7.0000000000000001E-3</v>
      </c>
      <c r="U21" s="12">
        <v>0.01</v>
      </c>
      <c r="V21" s="12">
        <v>0.05</v>
      </c>
      <c r="W21" s="12">
        <v>0.3</v>
      </c>
      <c r="X21" s="12">
        <v>0.3</v>
      </c>
      <c r="Y21" s="12">
        <v>0.05</v>
      </c>
      <c r="Z21" s="15">
        <f>SUM(Y21+X21+W21+V21+U21+T21+S21+R21+Q21+P21+O21)</f>
        <v>0.84700000000000009</v>
      </c>
      <c r="AA21" s="15">
        <f>N21+Z21</f>
        <v>1.6740000000000002</v>
      </c>
    </row>
    <row r="22" spans="1:27" ht="25.5" x14ac:dyDescent="0.2">
      <c r="A22" s="9">
        <v>14</v>
      </c>
      <c r="B22" s="10" t="s">
        <v>38</v>
      </c>
      <c r="C22" s="11" t="s">
        <v>21</v>
      </c>
      <c r="D22" s="12">
        <v>7.0000000000000007E-2</v>
      </c>
      <c r="E22" s="13">
        <v>0.14000000000000001</v>
      </c>
      <c r="F22" s="12">
        <v>0.105</v>
      </c>
      <c r="G22" s="12">
        <v>7.0000000000000007E-2</v>
      </c>
      <c r="H22" s="12"/>
      <c r="I22" s="12"/>
      <c r="J22" s="12">
        <v>0.17499999999999999</v>
      </c>
      <c r="K22" s="12">
        <v>1.05</v>
      </c>
      <c r="L22" s="12">
        <v>1.05</v>
      </c>
      <c r="M22" s="14">
        <v>0.17499999999999999</v>
      </c>
      <c r="N22" s="15">
        <f t="shared" si="3"/>
        <v>2.835</v>
      </c>
      <c r="O22" s="12">
        <v>7.0000000000000007E-2</v>
      </c>
      <c r="P22" s="14">
        <v>0.12</v>
      </c>
      <c r="Q22" s="12">
        <v>0.105</v>
      </c>
      <c r="R22" s="12">
        <v>7.0000000000000007E-2</v>
      </c>
      <c r="S22" s="14"/>
      <c r="T22" s="12"/>
      <c r="U22" s="12"/>
      <c r="V22" s="12">
        <v>0.17499999999999999</v>
      </c>
      <c r="W22" s="12">
        <v>1.05</v>
      </c>
      <c r="X22" s="12">
        <v>1.05</v>
      </c>
      <c r="Y22" s="12">
        <v>0.17499999999999999</v>
      </c>
      <c r="Z22" s="15">
        <f>SUM(Y22+X22+W22+V22+U22+T22+S22+R22+Q22+P22+O22)</f>
        <v>2.8149999999999999</v>
      </c>
      <c r="AA22" s="15">
        <f>Z22+N22</f>
        <v>5.65</v>
      </c>
    </row>
    <row r="23" spans="1:27" ht="25.5" x14ac:dyDescent="0.2">
      <c r="A23" s="9">
        <v>15</v>
      </c>
      <c r="B23" s="10" t="s">
        <v>39</v>
      </c>
      <c r="C23" s="11" t="s">
        <v>21</v>
      </c>
      <c r="D23" s="12">
        <v>7.0000000000000007E-2</v>
      </c>
      <c r="E23" s="13">
        <v>0.14000000000000001</v>
      </c>
      <c r="F23" s="12">
        <v>0.105</v>
      </c>
      <c r="G23" s="12">
        <v>7.0000000000000007E-2</v>
      </c>
      <c r="H23" s="12"/>
      <c r="I23" s="12">
        <v>0.14000000000000001</v>
      </c>
      <c r="J23" s="12">
        <v>0.17499999999999999</v>
      </c>
      <c r="K23" s="12">
        <v>1.05</v>
      </c>
      <c r="L23" s="12">
        <v>0.42</v>
      </c>
      <c r="M23" s="14">
        <v>0.17499999999999999</v>
      </c>
      <c r="N23" s="15">
        <f t="shared" si="3"/>
        <v>2.3449999999999998</v>
      </c>
      <c r="O23" s="12">
        <v>7.0000000000000007E-2</v>
      </c>
      <c r="P23" s="14">
        <v>0.12</v>
      </c>
      <c r="Q23" s="12">
        <v>0.105</v>
      </c>
      <c r="R23" s="12">
        <v>7.0000000000000007E-2</v>
      </c>
      <c r="S23" s="14"/>
      <c r="T23" s="12"/>
      <c r="U23" s="12">
        <v>0.14000000000000001</v>
      </c>
      <c r="V23" s="12">
        <v>0.17499999999999999</v>
      </c>
      <c r="W23" s="12">
        <v>1.05</v>
      </c>
      <c r="X23" s="12">
        <v>0.42</v>
      </c>
      <c r="Y23" s="12">
        <v>0.17499999999999999</v>
      </c>
      <c r="Z23" s="15">
        <f>O23+P23+Q23+R23+S23+T23+U23+V23+W23+X23+Y23</f>
        <v>2.3249999999999997</v>
      </c>
      <c r="AA23" s="15">
        <f>N23+Z23</f>
        <v>4.67</v>
      </c>
    </row>
    <row r="24" spans="1:27" ht="25.5" x14ac:dyDescent="0.2">
      <c r="A24" s="9">
        <v>16</v>
      </c>
      <c r="B24" s="10" t="s">
        <v>40</v>
      </c>
      <c r="C24" s="11" t="s">
        <v>21</v>
      </c>
      <c r="D24" s="12">
        <v>0.14499999999999999</v>
      </c>
      <c r="E24" s="13">
        <v>0.28999999999999998</v>
      </c>
      <c r="F24" s="12">
        <v>0.2175</v>
      </c>
      <c r="G24" s="12">
        <v>0.14499999999999999</v>
      </c>
      <c r="H24" s="12">
        <v>3.6330000000000001E-2</v>
      </c>
      <c r="I24" s="12">
        <v>7.2499999999999995E-2</v>
      </c>
      <c r="J24" s="12">
        <v>0.36249999999999999</v>
      </c>
      <c r="K24" s="12">
        <v>2.1749999999999998</v>
      </c>
      <c r="L24" s="12">
        <v>2.1749999999999998</v>
      </c>
      <c r="M24" s="14">
        <v>0.36249999999999999</v>
      </c>
      <c r="N24" s="15">
        <f t="shared" si="3"/>
        <v>5.9813299999999989</v>
      </c>
      <c r="O24" s="12">
        <v>0.14499999999999999</v>
      </c>
      <c r="P24" s="14">
        <v>0.25600000000000001</v>
      </c>
      <c r="Q24" s="12">
        <v>0.2175</v>
      </c>
      <c r="R24" s="12">
        <v>0.14499999999999999</v>
      </c>
      <c r="S24" s="14"/>
      <c r="T24" s="12">
        <v>3.6249999999999998E-2</v>
      </c>
      <c r="U24" s="12">
        <v>7.2499999999999995E-2</v>
      </c>
      <c r="V24" s="12">
        <v>0.36249999999999999</v>
      </c>
      <c r="W24" s="12">
        <v>2.1749999999999998</v>
      </c>
      <c r="X24" s="12">
        <v>2.1749999999999998</v>
      </c>
      <c r="Y24" s="12">
        <v>0.36249999999999999</v>
      </c>
      <c r="Z24" s="15">
        <f>O24+P24+Q24+R24+S24+T24+U24+V24+W24+X24+Y24</f>
        <v>5.9472499999999995</v>
      </c>
      <c r="AA24" s="15">
        <f>Z24+N24</f>
        <v>11.928579999999998</v>
      </c>
    </row>
    <row r="25" spans="1:27" ht="25.5" x14ac:dyDescent="0.2">
      <c r="A25" s="9">
        <v>17</v>
      </c>
      <c r="B25" s="10" t="s">
        <v>28</v>
      </c>
      <c r="C25" s="11" t="s">
        <v>21</v>
      </c>
      <c r="D25" s="12">
        <v>0.04</v>
      </c>
      <c r="E25" s="13">
        <v>0.04</v>
      </c>
      <c r="F25" s="12">
        <v>0.08</v>
      </c>
      <c r="G25" s="12">
        <v>0.04</v>
      </c>
      <c r="H25" s="12"/>
      <c r="I25" s="12"/>
      <c r="J25" s="12">
        <v>0.08</v>
      </c>
      <c r="K25" s="12">
        <v>0.2</v>
      </c>
      <c r="L25" s="12">
        <v>0.16</v>
      </c>
      <c r="M25" s="14">
        <v>0.04</v>
      </c>
      <c r="N25" s="15">
        <f t="shared" si="3"/>
        <v>0.68</v>
      </c>
      <c r="O25" s="12">
        <v>0.04</v>
      </c>
      <c r="P25" s="14">
        <v>0.04</v>
      </c>
      <c r="Q25" s="12">
        <v>0.04</v>
      </c>
      <c r="R25" s="12">
        <v>0.04</v>
      </c>
      <c r="S25" s="14">
        <v>0.04</v>
      </c>
      <c r="T25" s="12"/>
      <c r="U25" s="12">
        <v>0.04</v>
      </c>
      <c r="V25" s="12">
        <v>0.08</v>
      </c>
      <c r="W25" s="12">
        <v>0.08</v>
      </c>
      <c r="X25" s="12">
        <v>0.12</v>
      </c>
      <c r="Y25" s="12">
        <v>0.04</v>
      </c>
      <c r="Z25" s="15">
        <f>SUM(Y25+X25+W25+V25+U25+T25+S25+R25+Q25+P25+O25)</f>
        <v>0.55999999999999994</v>
      </c>
      <c r="AA25" s="15">
        <f>N25+Z25</f>
        <v>1.24</v>
      </c>
    </row>
    <row r="26" spans="1:27" ht="25.5" x14ac:dyDescent="0.2">
      <c r="A26" s="9">
        <v>18</v>
      </c>
      <c r="B26" s="10" t="s">
        <v>41</v>
      </c>
      <c r="C26" s="11" t="s">
        <v>21</v>
      </c>
      <c r="D26" s="12">
        <v>0.13</v>
      </c>
      <c r="E26" s="13">
        <v>0.13</v>
      </c>
      <c r="F26" s="12">
        <v>0.19500000000000001</v>
      </c>
      <c r="G26" s="12">
        <v>0.13</v>
      </c>
      <c r="H26" s="12">
        <v>0.1</v>
      </c>
      <c r="I26" s="12"/>
      <c r="J26" s="12"/>
      <c r="K26" s="12">
        <v>1.95</v>
      </c>
      <c r="L26" s="12">
        <v>1.95</v>
      </c>
      <c r="M26" s="14">
        <v>0.32500000000000001</v>
      </c>
      <c r="N26" s="15">
        <f t="shared" si="3"/>
        <v>4.9099999999999993</v>
      </c>
      <c r="O26" s="12">
        <v>0.13</v>
      </c>
      <c r="P26" s="14">
        <v>0.125</v>
      </c>
      <c r="Q26" s="12">
        <v>0.19500000000000001</v>
      </c>
      <c r="R26" s="12">
        <v>0.13</v>
      </c>
      <c r="S26" s="14"/>
      <c r="T26" s="12"/>
      <c r="U26" s="12">
        <v>0.2</v>
      </c>
      <c r="V26" s="12"/>
      <c r="W26" s="12">
        <v>1.95</v>
      </c>
      <c r="X26" s="12">
        <v>1.95</v>
      </c>
      <c r="Y26" s="12">
        <v>0.32500000000000001</v>
      </c>
      <c r="Z26" s="15">
        <f>SUM(Y26+X26+W26+V26+U26+T26+S26+R26+Q26+P26+O26)</f>
        <v>5.0049999999999999</v>
      </c>
      <c r="AA26" s="15">
        <f>Z26+N26</f>
        <v>9.9149999999999991</v>
      </c>
    </row>
    <row r="27" spans="1:27" ht="25.5" x14ac:dyDescent="0.2">
      <c r="A27" s="9">
        <v>19</v>
      </c>
      <c r="B27" s="10" t="s">
        <v>42</v>
      </c>
      <c r="C27" s="11" t="s">
        <v>21</v>
      </c>
      <c r="D27" s="12">
        <v>0.12</v>
      </c>
      <c r="E27" s="13">
        <v>0.48</v>
      </c>
      <c r="F27" s="12">
        <v>0.18</v>
      </c>
      <c r="G27" s="12">
        <v>0.12</v>
      </c>
      <c r="H27" s="12"/>
      <c r="I27" s="12">
        <v>0.06</v>
      </c>
      <c r="J27" s="12">
        <v>0.6</v>
      </c>
      <c r="K27" s="12">
        <v>1.8</v>
      </c>
      <c r="L27" s="12">
        <v>1.8</v>
      </c>
      <c r="M27" s="14">
        <v>0.3</v>
      </c>
      <c r="N27" s="15">
        <f t="shared" si="3"/>
        <v>5.46</v>
      </c>
      <c r="O27" s="12">
        <v>0.12</v>
      </c>
      <c r="P27" s="14"/>
      <c r="Q27" s="12">
        <v>0.18</v>
      </c>
      <c r="R27" s="12">
        <v>0.12</v>
      </c>
      <c r="S27" s="14"/>
      <c r="T27" s="12"/>
      <c r="U27" s="12">
        <v>0.06</v>
      </c>
      <c r="V27" s="12"/>
      <c r="W27" s="12">
        <v>1.8</v>
      </c>
      <c r="X27" s="12">
        <v>1.8</v>
      </c>
      <c r="Y27" s="12">
        <v>0.3</v>
      </c>
      <c r="Z27" s="15">
        <f>SUM(Y27+X27+W27+V27+U27+T27+S27+R27+Q27+P27+O27)</f>
        <v>4.38</v>
      </c>
      <c r="AA27" s="15">
        <f>N27+Z27</f>
        <v>9.84</v>
      </c>
    </row>
    <row r="28" spans="1:27" ht="38.25" x14ac:dyDescent="0.2">
      <c r="A28" s="9">
        <v>20</v>
      </c>
      <c r="B28" s="10" t="s">
        <v>43</v>
      </c>
      <c r="C28" s="11" t="s">
        <v>21</v>
      </c>
      <c r="D28" s="12">
        <v>0.09</v>
      </c>
      <c r="E28" s="13">
        <v>0.18</v>
      </c>
      <c r="F28" s="12">
        <v>0.13500000000000001</v>
      </c>
      <c r="G28" s="12">
        <v>0.09</v>
      </c>
      <c r="H28" s="12"/>
      <c r="I28" s="12">
        <v>4.4999999999999998E-2</v>
      </c>
      <c r="J28" s="12">
        <v>0.22500000000000001</v>
      </c>
      <c r="K28" s="12">
        <v>1.35</v>
      </c>
      <c r="L28" s="12">
        <v>1.35</v>
      </c>
      <c r="M28" s="14">
        <v>0.22500000000000001</v>
      </c>
      <c r="N28" s="15">
        <v>3.69</v>
      </c>
      <c r="O28" s="12">
        <v>0.09</v>
      </c>
      <c r="P28" s="14">
        <v>0.17499999999999999</v>
      </c>
      <c r="Q28" s="12">
        <v>0.13500000000000001</v>
      </c>
      <c r="R28" s="12">
        <v>0.09</v>
      </c>
      <c r="S28" s="14">
        <v>0.09</v>
      </c>
      <c r="T28" s="12"/>
      <c r="U28" s="12">
        <v>4.4999999999999998E-2</v>
      </c>
      <c r="V28" s="12">
        <v>0.22500000000000001</v>
      </c>
      <c r="W28" s="12">
        <v>1.35</v>
      </c>
      <c r="X28" s="12">
        <v>1.35</v>
      </c>
      <c r="Y28" s="12">
        <v>0.22500000000000001</v>
      </c>
      <c r="Z28" s="15">
        <f>SUM(Y28+X28+W28+V28+U28+T28+S28+R28+Q28+P28+O28)</f>
        <v>3.7749999999999995</v>
      </c>
      <c r="AA28" s="15">
        <f>Z28+N28</f>
        <v>7.4649999999999999</v>
      </c>
    </row>
    <row r="29" spans="1:27" ht="26.25" thickBot="1" x14ac:dyDescent="0.25">
      <c r="A29" s="26">
        <v>21</v>
      </c>
      <c r="B29" s="27" t="s">
        <v>35</v>
      </c>
      <c r="C29" s="28" t="s">
        <v>21</v>
      </c>
      <c r="D29" s="29">
        <v>0.33500000000000002</v>
      </c>
      <c r="E29" s="30">
        <v>0.35499999999999998</v>
      </c>
      <c r="F29" s="29">
        <v>0.50249999999999995</v>
      </c>
      <c r="G29" s="29">
        <v>0.33500000000000002</v>
      </c>
      <c r="H29" s="29">
        <v>9.3799999999999994E-2</v>
      </c>
      <c r="I29" s="29">
        <v>0.16750000000000001</v>
      </c>
      <c r="J29" s="29">
        <v>0.83750000000000002</v>
      </c>
      <c r="K29" s="29">
        <v>5.0250000000000004</v>
      </c>
      <c r="L29" s="29">
        <v>5.0250000000000004</v>
      </c>
      <c r="M29" s="21">
        <v>0.83750000000000002</v>
      </c>
      <c r="N29" s="31">
        <f>SUM(M29+L29+K29+J29+I29+H29+G29+F29+E29+D29)</f>
        <v>13.513800000000003</v>
      </c>
      <c r="O29" s="29">
        <v>0.33500000000000002</v>
      </c>
      <c r="P29" s="21">
        <v>0.29799999999999999</v>
      </c>
      <c r="Q29" s="29">
        <v>0.50249999999999995</v>
      </c>
      <c r="R29" s="29">
        <v>0.33500000000000002</v>
      </c>
      <c r="S29" s="21">
        <v>0.1875</v>
      </c>
      <c r="T29" s="29">
        <v>9.3799999999999994E-2</v>
      </c>
      <c r="U29" s="29">
        <v>0.16750000000000001</v>
      </c>
      <c r="V29" s="29">
        <v>0.83750000000000002</v>
      </c>
      <c r="W29" s="29">
        <v>5.0250000000000004</v>
      </c>
      <c r="X29" s="29">
        <v>5.0250000000000004</v>
      </c>
      <c r="Y29" s="29">
        <v>0.83750000000000002</v>
      </c>
      <c r="Z29" s="31">
        <f>SUM(Y29+X29+W29+V29+U29+T29+S29+R29+Q29+P29+O29)</f>
        <v>13.644300000000003</v>
      </c>
      <c r="AA29" s="31">
        <f>N29+Z29</f>
        <v>27.158100000000005</v>
      </c>
    </row>
    <row r="30" spans="1:27" x14ac:dyDescent="0.2"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</row>
  </sheetData>
  <mergeCells count="11">
    <mergeCell ref="R1:AA1"/>
    <mergeCell ref="A2:AA3"/>
    <mergeCell ref="A4:A6"/>
    <mergeCell ref="B4:B6"/>
    <mergeCell ref="C4:C6"/>
    <mergeCell ref="D4:Z4"/>
    <mergeCell ref="D5:M5"/>
    <mergeCell ref="N5:N6"/>
    <mergeCell ref="O5:Y5"/>
    <mergeCell ref="Z5:Z6"/>
    <mergeCell ref="AA5:AA6"/>
  </mergeCells>
  <pageMargins left="0.59055118110236227" right="0.51181102362204722" top="0.74803149606299213" bottom="0.74803149606299213" header="0.31496062992125984" footer="0.31496062992125984"/>
  <pageSetup paperSize="9" scale="7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kotlyarova</cp:lastModifiedBy>
  <cp:lastPrinted>2025-12-30T08:16:34Z</cp:lastPrinted>
  <dcterms:created xsi:type="dcterms:W3CDTF">1996-10-08T23:32:33Z</dcterms:created>
  <dcterms:modified xsi:type="dcterms:W3CDTF">2025-12-30T08:16:40Z</dcterms:modified>
</cp:coreProperties>
</file>